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.shirokov\Desktop\Вся фигня для сайта\Стандарты РР и ТСО\Покупка на РР\2024\"/>
    </mc:Choice>
  </mc:AlternateContent>
  <xr:revisionPtr revIDLastSave="0" documentId="8_{CB366D04-D040-4DC7-94B7-BE3D300BD8C3}" xr6:coauthVersionLast="47" xr6:coauthVersionMax="47" xr10:uidLastSave="{00000000-0000-0000-0000-000000000000}"/>
  <bookViews>
    <workbookView xWindow="-120" yWindow="-120" windowWidth="29040" windowHeight="15840" xr2:uid="{F6FA2AED-66FA-47B4-A9C4-EDE564546154}"/>
  </bookViews>
  <sheets>
    <sheet name="Объем всего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E14" i="1"/>
  <c r="D14" i="1"/>
  <c r="C14" i="1"/>
  <c r="G14" i="1" s="1"/>
  <c r="G13" i="1"/>
  <c r="F13" i="1"/>
  <c r="E13" i="1"/>
  <c r="D13" i="1"/>
  <c r="C13" i="1"/>
  <c r="F12" i="1"/>
  <c r="F11" i="1" s="1"/>
  <c r="E12" i="1"/>
  <c r="E11" i="1" s="1"/>
  <c r="D12" i="1"/>
  <c r="G12" i="1" s="1"/>
  <c r="C12" i="1"/>
  <c r="C11" i="1"/>
  <c r="F10" i="1"/>
  <c r="F9" i="1" s="1"/>
  <c r="F8" i="1" s="1"/>
  <c r="E10" i="1"/>
  <c r="E9" i="1" s="1"/>
  <c r="E8" i="1" s="1"/>
  <c r="D10" i="1"/>
  <c r="D9" i="1" s="1"/>
  <c r="D8" i="1" s="1"/>
  <c r="C10" i="1"/>
  <c r="G10" i="1" s="1"/>
  <c r="C9" i="1"/>
  <c r="F7" i="1"/>
  <c r="E7" i="1"/>
  <c r="D7" i="1"/>
  <c r="D15" i="1" s="1"/>
  <c r="C7" i="1"/>
  <c r="F15" i="1" l="1"/>
  <c r="G9" i="1"/>
  <c r="E15" i="1"/>
  <c r="G7" i="1"/>
  <c r="D11" i="1"/>
  <c r="G11" i="1" s="1"/>
  <c r="C8" i="1"/>
  <c r="G8" i="1" s="1"/>
  <c r="C15" i="1" l="1"/>
  <c r="G15" i="1" l="1"/>
</calcChain>
</file>

<file path=xl/sharedStrings.xml><?xml version="1.0" encoding="utf-8"?>
<sst xmlns="http://schemas.openxmlformats.org/spreadsheetml/2006/main" count="24" uniqueCount="24">
  <si>
    <t>Объемы покупки электрической энергии (мощности) на розничном рынке электроэнергии</t>
  </si>
  <si>
    <t>Электроэнергия, кВт*ч</t>
  </si>
  <si>
    <t>№ п/п</t>
  </si>
  <si>
    <t>Тарифная группа</t>
  </si>
  <si>
    <t>ВН</t>
  </si>
  <si>
    <t>СН-1</t>
  </si>
  <si>
    <t>СН-2</t>
  </si>
  <si>
    <t>НН</t>
  </si>
  <si>
    <t>Всего</t>
  </si>
  <si>
    <t>Прочие потребители</t>
  </si>
  <si>
    <t>2.1</t>
  </si>
  <si>
    <t>Двухставочный тариф</t>
  </si>
  <si>
    <t>2.1.1</t>
  </si>
  <si>
    <t>ставка за энергию</t>
  </si>
  <si>
    <t>2.2</t>
  </si>
  <si>
    <t>Тариф, дифференцированный по зонам суток</t>
  </si>
  <si>
    <t>2.2.1</t>
  </si>
  <si>
    <t>Ночная зона</t>
  </si>
  <si>
    <t>2.2.2</t>
  </si>
  <si>
    <t>Полупиковая зона</t>
  </si>
  <si>
    <t>2.2.3</t>
  </si>
  <si>
    <t>Пиковая зона</t>
  </si>
  <si>
    <t>Всего по ООО "Волгоградоблэлектросбыт"</t>
  </si>
  <si>
    <t>Период: Июнь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</si>
</sst>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5FBF7"/>
        <bgColor auto="1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right" wrapText="1"/>
    </xf>
    <xf numFmtId="1" fontId="2" fillId="2" borderId="1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3" fontId="2" fillId="2" borderId="1" xfId="0" applyNumberFormat="1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0" fillId="2" borderId="1" xfId="0" applyFill="1" applyBorder="1" applyAlignment="1">
      <alignment horizontal="left" wrapText="1"/>
    </xf>
    <xf numFmtId="0" fontId="0" fillId="0" borderId="0" xfId="0" applyAlignment="1">
      <alignment horizontal="left" wrapText="1"/>
    </xf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s.shirokov\Desktop\&#1042;&#1089;&#1103;%20&#1092;&#1080;&#1075;&#1085;&#1103;%20&#1076;&#1083;&#1103;%20&#1089;&#1072;&#1081;&#1090;&#1072;\&#1057;&#1090;&#1072;&#1085;&#1076;&#1072;&#1088;&#1090;&#1099;%20&#1056;&#1056;%20&#1080;%20&#1058;&#1057;&#1054;\&#1064;&#1072;&#1073;&#1083;&#1086;&#1085;%20&#1076;&#1083;&#1103;%20&#1086;&#1090;&#1095;&#1077;&#1090;&#1086;&#1074;.xlsx" TargetMode="External"/><Relationship Id="rId1" Type="http://schemas.openxmlformats.org/officeDocument/2006/relationships/externalLinkPath" Target="/Users/as.shirokov/Desktop/&#1042;&#1089;&#1103;%20&#1092;&#1080;&#1075;&#1085;&#1103;%20&#1076;&#1083;&#1103;%20&#1089;&#1072;&#1081;&#1090;&#1072;/&#1057;&#1090;&#1072;&#1085;&#1076;&#1072;&#1088;&#1090;&#1099;%20&#1056;&#1056;%20&#1080;%20&#1058;&#1057;&#1054;/&#1064;&#1072;&#1073;&#1083;&#1086;&#1085;%20&#1076;&#1083;&#1103;%20&#1086;&#1090;&#1095;&#1077;&#1090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Объем всего"/>
      <sheetName val="Объем в разрезе ТСО"/>
      <sheetName val="РОССЕТИ"/>
      <sheetName val="АО  ВМЭС"/>
      <sheetName val="Волгаэнергосеть"/>
      <sheetName val="ВОЛГОГРЭС"/>
      <sheetName val="ЛУКОЙЛ-ЭНЕРГОСЕТИ"/>
      <sheetName val="ВОЭ"/>
      <sheetName val="РЖД"/>
      <sheetName val="Энергогрупп"/>
      <sheetName val="Лист1"/>
    </sheetNames>
    <sheetDataSet>
      <sheetData sheetId="0"/>
      <sheetData sheetId="1"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</row>
        <row r="11">
          <cell r="C11">
            <v>1377653</v>
          </cell>
          <cell r="D11">
            <v>35937</v>
          </cell>
          <cell r="E11">
            <v>638292</v>
          </cell>
          <cell r="F11">
            <v>215207</v>
          </cell>
        </row>
        <row r="14">
          <cell r="C14">
            <v>0</v>
          </cell>
          <cell r="D14">
            <v>0</v>
          </cell>
          <cell r="E14">
            <v>279020</v>
          </cell>
          <cell r="F14">
            <v>128826</v>
          </cell>
        </row>
        <row r="17">
          <cell r="C17">
            <v>0</v>
          </cell>
          <cell r="D17">
            <v>0</v>
          </cell>
          <cell r="E17">
            <v>1209466</v>
          </cell>
          <cell r="F17">
            <v>295773</v>
          </cell>
        </row>
        <row r="20">
          <cell r="C20">
            <v>0</v>
          </cell>
          <cell r="D20">
            <v>0</v>
          </cell>
          <cell r="E20">
            <v>33911</v>
          </cell>
          <cell r="F20">
            <v>93166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22704</v>
          </cell>
        </row>
        <row r="26">
          <cell r="C26">
            <v>0</v>
          </cell>
          <cell r="D26">
            <v>0</v>
          </cell>
          <cell r="E26">
            <v>4012</v>
          </cell>
          <cell r="F26">
            <v>1859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8">
          <cell r="C38">
            <v>650639</v>
          </cell>
          <cell r="D38">
            <v>0</v>
          </cell>
          <cell r="E38">
            <v>6037363</v>
          </cell>
          <cell r="F38">
            <v>8702316</v>
          </cell>
        </row>
        <row r="41">
          <cell r="C41">
            <v>0</v>
          </cell>
          <cell r="D41">
            <v>0</v>
          </cell>
          <cell r="E41">
            <v>4877381</v>
          </cell>
          <cell r="F41">
            <v>1136279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305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885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325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</row>
        <row r="57">
          <cell r="C57">
            <v>248229</v>
          </cell>
          <cell r="D57">
            <v>0</v>
          </cell>
          <cell r="E57">
            <v>0</v>
          </cell>
          <cell r="F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C899F-6293-44D3-BA7B-DB60C65158E6}">
  <dimension ref="A1:G19"/>
  <sheetViews>
    <sheetView tabSelected="1" workbookViewId="0">
      <selection activeCell="O30" sqref="O30"/>
    </sheetView>
  </sheetViews>
  <sheetFormatPr defaultRowHeight="11.25" x14ac:dyDescent="0.2"/>
  <cols>
    <col min="2" max="2" width="31.6640625" customWidth="1"/>
    <col min="3" max="7" width="16.5" customWidth="1"/>
  </cols>
  <sheetData>
    <row r="1" spans="1:7" ht="12.75" x14ac:dyDescent="0.2">
      <c r="A1" s="1" t="s">
        <v>0</v>
      </c>
      <c r="B1" s="1"/>
      <c r="C1" s="1"/>
      <c r="D1" s="1"/>
      <c r="E1" s="1"/>
      <c r="F1" s="1"/>
      <c r="G1" s="1"/>
    </row>
    <row r="3" spans="1:7" x14ac:dyDescent="0.2">
      <c r="A3" s="2" t="s">
        <v>23</v>
      </c>
      <c r="B3" s="2"/>
      <c r="C3" s="2"/>
      <c r="D3" s="2"/>
      <c r="E3" s="2"/>
      <c r="F3" s="2"/>
      <c r="G3" s="2"/>
    </row>
    <row r="5" spans="1:7" x14ac:dyDescent="0.2">
      <c r="G5" s="3" t="s">
        <v>1</v>
      </c>
    </row>
    <row r="6" spans="1:7" x14ac:dyDescent="0.2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</row>
    <row r="7" spans="1:7" x14ac:dyDescent="0.2">
      <c r="A7" s="5">
        <v>1</v>
      </c>
      <c r="B7" s="6"/>
      <c r="C7" s="7">
        <f>'[1]Объем в разрезе ТСО'!C8+'[1]Объем в разрезе ТСО'!C11+'[1]Объем в разрезе ТСО'!C17+'[1]Объем в разрезе ТСО'!C23+'[1]Объем в разрезе ТСО'!C29+'[1]Объем в разрезе ТСО'!C35+'[1]Объем в разрезе ТСО'!C38+'[1]Объем в разрезе ТСО'!C48+'[1]Объем в разрезе ТСО'!C54</f>
        <v>2028292</v>
      </c>
      <c r="D7" s="7">
        <f>'[1]Объем в разрезе ТСО'!D8+'[1]Объем в разрезе ТСО'!D11+'[1]Объем в разрезе ТСО'!D17+'[1]Объем в разрезе ТСО'!D23+'[1]Объем в разрезе ТСО'!D29+'[1]Объем в разрезе ТСО'!D35+'[1]Объем в разрезе ТСО'!D38+'[1]Объем в разрезе ТСО'!D48+'[1]Объем в разрезе ТСО'!D54</f>
        <v>35937</v>
      </c>
      <c r="E7" s="7">
        <f>'[1]Объем в разрезе ТСО'!E8+'[1]Объем в разрезе ТСО'!E11+'[1]Объем в разрезе ТСО'!E17+'[1]Объем в разрезе ТСО'!E23+'[1]Объем в разрезе ТСО'!E29+'[1]Объем в разрезе ТСО'!E35+'[1]Объем в разрезе ТСО'!E38+'[1]Объем в разрезе ТСО'!E48+'[1]Объем в разрезе ТСО'!E54</f>
        <v>7885121</v>
      </c>
      <c r="F7" s="7">
        <f>'[1]Объем в разрезе ТСО'!F8+'[1]Объем в разрезе ТСО'!F11+'[1]Объем в разрезе ТСО'!F17+'[1]Объем в разрезе ТСО'!F23+'[1]Объем в разрезе ТСО'!F29+'[1]Объем в разрезе ТСО'!F35+'[1]Объем в разрезе ТСО'!F38+'[1]Объем в разрезе ТСО'!F48+'[1]Объем в разрезе ТСО'!F54</f>
        <v>9236000</v>
      </c>
      <c r="G7" s="7">
        <f>SUM(C7:F7)</f>
        <v>19185350</v>
      </c>
    </row>
    <row r="8" spans="1:7" x14ac:dyDescent="0.2">
      <c r="A8" s="8">
        <v>2</v>
      </c>
      <c r="B8" s="9" t="s">
        <v>9</v>
      </c>
      <c r="C8" s="10">
        <f>C9</f>
        <v>248229</v>
      </c>
      <c r="D8" s="10">
        <f t="shared" ref="D8:F9" si="0">D9</f>
        <v>0</v>
      </c>
      <c r="E8" s="10">
        <f t="shared" si="0"/>
        <v>5194324</v>
      </c>
      <c r="F8" s="10">
        <f>F9+F11</f>
        <v>1361645</v>
      </c>
      <c r="G8" s="10">
        <f t="shared" ref="G8:G15" si="1">SUM(C8:F8)</f>
        <v>6804198</v>
      </c>
    </row>
    <row r="9" spans="1:7" x14ac:dyDescent="0.2">
      <c r="A9" s="9" t="s">
        <v>10</v>
      </c>
      <c r="B9" s="9" t="s">
        <v>11</v>
      </c>
      <c r="C9" s="10">
        <f>C10</f>
        <v>248229</v>
      </c>
      <c r="D9" s="10">
        <f t="shared" si="0"/>
        <v>0</v>
      </c>
      <c r="E9" s="10">
        <f t="shared" si="0"/>
        <v>5194324</v>
      </c>
      <c r="F9" s="10">
        <f t="shared" si="0"/>
        <v>1360130</v>
      </c>
      <c r="G9" s="10">
        <f t="shared" si="1"/>
        <v>6802683</v>
      </c>
    </row>
    <row r="10" spans="1:7" x14ac:dyDescent="0.2">
      <c r="A10" s="6" t="s">
        <v>12</v>
      </c>
      <c r="B10" s="6" t="s">
        <v>13</v>
      </c>
      <c r="C10" s="7">
        <f>'[1]Объем в разрезе ТСО'!C14+'[1]Объем в разрезе ТСО'!C20+'[1]Объем в разрезе ТСО'!C32+'[1]Объем в разрезе ТСО'!C41+'[1]Объем в разрезе ТСО'!C51+'[1]Объем в разрезе ТСО'!C57+'[1]Объем в разрезе ТСО'!C26</f>
        <v>248229</v>
      </c>
      <c r="D10" s="7">
        <f>'[1]Объем в разрезе ТСО'!D14+'[1]Объем в разрезе ТСО'!D20+'[1]Объем в разрезе ТСО'!D32+'[1]Объем в разрезе ТСО'!D41+'[1]Объем в разрезе ТСО'!D51+'[1]Объем в разрезе ТСО'!D57+'[1]Объем в разрезе ТСО'!D26</f>
        <v>0</v>
      </c>
      <c r="E10" s="7">
        <f>'[1]Объем в разрезе ТСО'!E14+'[1]Объем в разрезе ТСО'!E20+'[1]Объем в разрезе ТСО'!E32+'[1]Объем в разрезе ТСО'!E41+'[1]Объем в разрезе ТСО'!E51+'[1]Объем в разрезе ТСО'!E57+'[1]Объем в разрезе ТСО'!E26</f>
        <v>5194324</v>
      </c>
      <c r="F10" s="7">
        <f>'[1]Объем в разрезе ТСО'!F14+'[1]Объем в разрезе ТСО'!F20+'[1]Объем в разрезе ТСО'!F32+'[1]Объем в разрезе ТСО'!F41+'[1]Объем в разрезе ТСО'!F51+'[1]Объем в разрезе ТСО'!F57+'[1]Объем в разрезе ТСО'!F26</f>
        <v>1360130</v>
      </c>
      <c r="G10" s="7">
        <f t="shared" si="1"/>
        <v>6802683</v>
      </c>
    </row>
    <row r="11" spans="1:7" ht="22.5" x14ac:dyDescent="0.2">
      <c r="A11" s="6" t="s">
        <v>14</v>
      </c>
      <c r="B11" s="6" t="s">
        <v>15</v>
      </c>
      <c r="C11" s="11">
        <f>SUM(C12:C14)</f>
        <v>0</v>
      </c>
      <c r="D11" s="11">
        <f t="shared" ref="D11:F11" si="2">SUM(D12:D14)</f>
        <v>0</v>
      </c>
      <c r="E11" s="11">
        <f t="shared" si="2"/>
        <v>0</v>
      </c>
      <c r="F11" s="11">
        <f t="shared" si="2"/>
        <v>1515</v>
      </c>
      <c r="G11" s="7">
        <f t="shared" si="1"/>
        <v>1515</v>
      </c>
    </row>
    <row r="12" spans="1:7" x14ac:dyDescent="0.2">
      <c r="A12" s="6" t="s">
        <v>16</v>
      </c>
      <c r="B12" s="11" t="s">
        <v>17</v>
      </c>
      <c r="C12" s="11">
        <f>'[1]Объем в разрезе ТСО'!C43</f>
        <v>0</v>
      </c>
      <c r="D12" s="11">
        <f>'[1]Объем в разрезе ТСО'!D43</f>
        <v>0</v>
      </c>
      <c r="E12" s="11">
        <f>'[1]Объем в разрезе ТСО'!E43</f>
        <v>0</v>
      </c>
      <c r="F12" s="11">
        <f>'[1]Объем в разрезе ТСО'!F43</f>
        <v>305</v>
      </c>
      <c r="G12" s="7">
        <f t="shared" si="1"/>
        <v>305</v>
      </c>
    </row>
    <row r="13" spans="1:7" x14ac:dyDescent="0.2">
      <c r="A13" s="6" t="s">
        <v>18</v>
      </c>
      <c r="B13" s="11" t="s">
        <v>19</v>
      </c>
      <c r="C13" s="11">
        <f>'[1]Объем в разрезе ТСО'!C44</f>
        <v>0</v>
      </c>
      <c r="D13" s="11">
        <f>'[1]Объем в разрезе ТСО'!D44</f>
        <v>0</v>
      </c>
      <c r="E13" s="11">
        <f>'[1]Объем в разрезе ТСО'!E44</f>
        <v>0</v>
      </c>
      <c r="F13" s="11">
        <f>'[1]Объем в разрезе ТСО'!F44</f>
        <v>885</v>
      </c>
      <c r="G13" s="7">
        <f t="shared" si="1"/>
        <v>885</v>
      </c>
    </row>
    <row r="14" spans="1:7" x14ac:dyDescent="0.2">
      <c r="A14" s="6" t="s">
        <v>20</v>
      </c>
      <c r="B14" s="11" t="s">
        <v>21</v>
      </c>
      <c r="C14" s="11">
        <f>'[1]Объем в разрезе ТСО'!C45</f>
        <v>0</v>
      </c>
      <c r="D14" s="11">
        <f>'[1]Объем в разрезе ТСО'!D45</f>
        <v>0</v>
      </c>
      <c r="E14" s="11">
        <f>'[1]Объем в разрезе ТСО'!E45</f>
        <v>0</v>
      </c>
      <c r="F14" s="11">
        <f>'[1]Объем в разрезе ТСО'!F45</f>
        <v>325</v>
      </c>
      <c r="G14" s="7">
        <f t="shared" si="1"/>
        <v>325</v>
      </c>
    </row>
    <row r="15" spans="1:7" ht="22.5" x14ac:dyDescent="0.2">
      <c r="A15" s="12"/>
      <c r="B15" s="9" t="s">
        <v>22</v>
      </c>
      <c r="C15" s="10">
        <f>C7+C8</f>
        <v>2276521</v>
      </c>
      <c r="D15" s="10">
        <f t="shared" ref="D15:F15" si="3">D7+D8</f>
        <v>35937</v>
      </c>
      <c r="E15" s="10">
        <f t="shared" si="3"/>
        <v>13079445</v>
      </c>
      <c r="F15" s="10">
        <f t="shared" si="3"/>
        <v>10597645</v>
      </c>
      <c r="G15" s="10">
        <f t="shared" si="1"/>
        <v>25989548</v>
      </c>
    </row>
    <row r="16" spans="1:7" x14ac:dyDescent="0.2">
      <c r="A16" s="13"/>
      <c r="B16" s="13"/>
      <c r="C16" s="13"/>
      <c r="D16" s="13"/>
      <c r="E16" s="13"/>
      <c r="F16" s="13"/>
      <c r="G16" s="13"/>
    </row>
    <row r="19" spans="3:7" x14ac:dyDescent="0.2">
      <c r="C19" s="14"/>
      <c r="D19" s="14"/>
      <c r="E19" s="14"/>
      <c r="F19" s="14"/>
      <c r="G19" s="14"/>
    </row>
  </sheetData>
  <mergeCells count="2">
    <mergeCell ref="A1:G1"/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 всего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Широков Антон Сергеевич</dc:creator>
  <cp:lastModifiedBy>Широков Антон Сергеевич</cp:lastModifiedBy>
  <dcterms:created xsi:type="dcterms:W3CDTF">2024-07-15T10:43:57Z</dcterms:created>
  <dcterms:modified xsi:type="dcterms:W3CDTF">2024-07-15T10:44:23Z</dcterms:modified>
</cp:coreProperties>
</file>