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.shirokov\Desktop\Вся фигня для сайта\Покупка на РР\2021\"/>
    </mc:Choice>
  </mc:AlternateContent>
  <xr:revisionPtr revIDLastSave="0" documentId="13_ncr:1_{16EFDF6E-0A5F-4FEA-A740-B48151952DB6}" xr6:coauthVersionLast="46" xr6:coauthVersionMax="46" xr10:uidLastSave="{00000000-0000-0000-0000-000000000000}"/>
  <bookViews>
    <workbookView xWindow="-375" yWindow="930" windowWidth="14760" windowHeight="14100" tabRatio="364" xr2:uid="{00000000-000D-0000-FFFF-FFFF00000000}"/>
  </bookViews>
  <sheets>
    <sheet name="TDSheet" sheetId="1" r:id="rId1"/>
  </sheets>
  <externalReferences>
    <externalReference r:id="rId2"/>
  </externalReferences>
  <calcPr calcId="191029" refMode="R1C1"/>
</workbook>
</file>

<file path=xl/calcChain.xml><?xml version="1.0" encoding="utf-8"?>
<calcChain xmlns="http://schemas.openxmlformats.org/spreadsheetml/2006/main">
  <c r="F14" i="1" l="1"/>
  <c r="E14" i="1"/>
  <c r="G14" i="1" s="1"/>
  <c r="D14" i="1"/>
  <c r="C14" i="1"/>
  <c r="F13" i="1"/>
  <c r="E13" i="1"/>
  <c r="D13" i="1"/>
  <c r="C13" i="1"/>
  <c r="C11" i="1" s="1"/>
  <c r="G12" i="1"/>
  <c r="F12" i="1"/>
  <c r="E12" i="1"/>
  <c r="D12" i="1"/>
  <c r="C12" i="1"/>
  <c r="F11" i="1"/>
  <c r="D11" i="1"/>
  <c r="C10" i="1"/>
  <c r="G10" i="1" s="1"/>
  <c r="F9" i="1"/>
  <c r="F10" i="1" s="1"/>
  <c r="E9" i="1"/>
  <c r="E10" i="1" s="1"/>
  <c r="D9" i="1"/>
  <c r="D10" i="1" s="1"/>
  <c r="C9" i="1"/>
  <c r="F8" i="1"/>
  <c r="E8" i="1"/>
  <c r="D8" i="1"/>
  <c r="C8" i="1"/>
  <c r="G8" i="1" s="1"/>
  <c r="F7" i="1"/>
  <c r="F15" i="1" s="1"/>
  <c r="E7" i="1"/>
  <c r="E15" i="1" s="1"/>
  <c r="D7" i="1"/>
  <c r="D15" i="1" s="1"/>
  <c r="C7" i="1"/>
  <c r="G7" i="1" s="1"/>
  <c r="G9" i="1" l="1"/>
  <c r="E11" i="1"/>
  <c r="G11" i="1" s="1"/>
  <c r="C15" i="1"/>
  <c r="G15" i="1" s="1"/>
  <c r="G13" i="1"/>
</calcChain>
</file>

<file path=xl/sharedStrings.xml><?xml version="1.0" encoding="utf-8"?>
<sst xmlns="http://schemas.openxmlformats.org/spreadsheetml/2006/main" count="24" uniqueCount="24">
  <si>
    <t>Объемы покупки электрической энергии (мощности) на розничном рынке электроэнергии</t>
  </si>
  <si>
    <t>Электроэнергия, кВт*ч</t>
  </si>
  <si>
    <t>№ п/п</t>
  </si>
  <si>
    <t>Тарифная группа</t>
  </si>
  <si>
    <t>ВН</t>
  </si>
  <si>
    <t>СН-2</t>
  </si>
  <si>
    <t>НН</t>
  </si>
  <si>
    <t>Всего</t>
  </si>
  <si>
    <t>Прочие потребители</t>
  </si>
  <si>
    <t>2.1</t>
  </si>
  <si>
    <t>Двухставочный тариф</t>
  </si>
  <si>
    <t>2.1.1</t>
  </si>
  <si>
    <t>ставка за энергию</t>
  </si>
  <si>
    <t>2.2</t>
  </si>
  <si>
    <t>Тариф, дифференцированный по зонам суток</t>
  </si>
  <si>
    <t>2.2.1</t>
  </si>
  <si>
    <t>Ночная зона</t>
  </si>
  <si>
    <t>2.2.2</t>
  </si>
  <si>
    <t>Полупиковая зона</t>
  </si>
  <si>
    <t>2.2.3</t>
  </si>
  <si>
    <t>Пиковая зона</t>
  </si>
  <si>
    <t>Всего по ООО "Волгоградоблэлектросбыт"</t>
  </si>
  <si>
    <t>СН-1</t>
  </si>
  <si>
    <t>Период: Март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</si>
</sst>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BF7"/>
        <bgColor auto="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  <xf numFmtId="1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right" wrapText="1"/>
    </xf>
    <xf numFmtId="1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.shirokov/Desktop/&#1042;&#1089;&#1103;%20&#1092;&#1080;&#1075;&#1085;&#1103;%20&#1076;&#1083;&#1103;%20&#1089;&#1072;&#1081;&#1090;&#1072;/&#1055;&#1086;&#1083;&#1077;&#1079;&#1085;&#1099;&#1081;%20&#1086;&#1090;&#1087;&#1091;&#1089;&#1082;%20&#1074;%20&#1088;&#1072;&#1079;&#1088;&#1077;&#1079;&#1077;%20&#1058;&#1057;&#1054;/2021/purchase_tso_03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 всего"/>
      <sheetName val="Объем в разрезе ТСО"/>
      <sheetName val="АО ВМЭС"/>
      <sheetName val="Волгаэнергосеть"/>
      <sheetName val="ВОЛГОГРЭС"/>
      <sheetName val="ЛУКОЙЛ-ЭНЕРГОСЕТИ"/>
      <sheetName val="ВОЭ"/>
      <sheetName val="РЖД"/>
      <sheetName val="РОССЕТИ"/>
      <sheetName val="Энергопром Групп"/>
      <sheetName val="Лист1"/>
    </sheetNames>
    <sheetDataSet>
      <sheetData sheetId="0"/>
      <sheetData sheetId="1">
        <row r="8">
          <cell r="C8">
            <v>0</v>
          </cell>
          <cell r="D8">
            <v>0</v>
          </cell>
          <cell r="E8">
            <v>137307</v>
          </cell>
          <cell r="F8">
            <v>2915</v>
          </cell>
        </row>
        <row r="11">
          <cell r="C11">
            <v>9460</v>
          </cell>
          <cell r="D11">
            <v>45425</v>
          </cell>
          <cell r="E11">
            <v>221939</v>
          </cell>
          <cell r="F11">
            <v>202986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4118</v>
          </cell>
        </row>
        <row r="20">
          <cell r="C20">
            <v>0</v>
          </cell>
          <cell r="D20">
            <v>0</v>
          </cell>
          <cell r="E20">
            <v>1496</v>
          </cell>
          <cell r="F20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1903</v>
          </cell>
        </row>
        <row r="30">
          <cell r="C30">
            <v>2451154</v>
          </cell>
          <cell r="D30">
            <v>0</v>
          </cell>
          <cell r="E30">
            <v>7330078</v>
          </cell>
          <cell r="F30">
            <v>7712982</v>
          </cell>
        </row>
        <row r="31">
          <cell r="C31">
            <v>0</v>
          </cell>
          <cell r="D31">
            <v>0</v>
          </cell>
          <cell r="E31">
            <v>1992335</v>
          </cell>
          <cell r="F31">
            <v>424706</v>
          </cell>
        </row>
        <row r="32">
          <cell r="C32">
            <v>0</v>
          </cell>
          <cell r="D32">
            <v>0</v>
          </cell>
          <cell r="E32">
            <v>1992335</v>
          </cell>
          <cell r="F32">
            <v>420431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1394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1985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896</v>
          </cell>
        </row>
        <row r="40">
          <cell r="C40">
            <v>0</v>
          </cell>
          <cell r="D40">
            <v>0</v>
          </cell>
          <cell r="E40">
            <v>243872</v>
          </cell>
          <cell r="F40">
            <v>71627</v>
          </cell>
        </row>
        <row r="43">
          <cell r="E43">
            <v>1939</v>
          </cell>
        </row>
        <row r="44">
          <cell r="E44">
            <v>1537</v>
          </cell>
        </row>
        <row r="45">
          <cell r="E45">
            <v>1537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G17"/>
  <sheetViews>
    <sheetView tabSelected="1" workbookViewId="0">
      <selection activeCell="E19" sqref="E19"/>
    </sheetView>
  </sheetViews>
  <sheetFormatPr defaultColWidth="10.5" defaultRowHeight="11.45" customHeight="1" outlineLevelRow="2" x14ac:dyDescent="0.2"/>
  <cols>
    <col min="1" max="1" width="10.5" style="1" customWidth="1"/>
    <col min="2" max="2" width="58" style="1" customWidth="1"/>
    <col min="3" max="7" width="11.6640625" style="1" customWidth="1"/>
  </cols>
  <sheetData>
    <row r="1" spans="1:7" ht="12.75" x14ac:dyDescent="0.2">
      <c r="A1" s="13" t="s">
        <v>0</v>
      </c>
      <c r="B1" s="13"/>
      <c r="C1" s="13"/>
      <c r="D1" s="13"/>
      <c r="E1" s="13"/>
      <c r="F1" s="13"/>
      <c r="G1" s="13"/>
    </row>
    <row r="2" spans="1:7" ht="11.1" customHeight="1" x14ac:dyDescent="0.2"/>
    <row r="3" spans="1:7" ht="11.25" x14ac:dyDescent="0.2">
      <c r="A3" s="14" t="s">
        <v>23</v>
      </c>
      <c r="B3" s="14"/>
      <c r="C3" s="14"/>
      <c r="D3" s="14"/>
      <c r="E3" s="14"/>
      <c r="F3" s="14"/>
      <c r="G3" s="14"/>
    </row>
    <row r="4" spans="1:7" ht="11.1" customHeight="1" x14ac:dyDescent="0.2"/>
    <row r="5" spans="1:7" ht="11.25" x14ac:dyDescent="0.2">
      <c r="G5" s="2" t="s">
        <v>1</v>
      </c>
    </row>
    <row r="6" spans="1:7" ht="11.25" x14ac:dyDescent="0.2">
      <c r="A6" s="3" t="s">
        <v>2</v>
      </c>
      <c r="B6" s="3" t="s">
        <v>3</v>
      </c>
      <c r="C6" s="3" t="s">
        <v>4</v>
      </c>
      <c r="D6" s="3" t="s">
        <v>22</v>
      </c>
      <c r="E6" s="3" t="s">
        <v>5</v>
      </c>
      <c r="F6" s="3" t="s">
        <v>6</v>
      </c>
      <c r="G6" s="3" t="s">
        <v>7</v>
      </c>
    </row>
    <row r="7" spans="1:7" s="4" customFormat="1" ht="11.25" x14ac:dyDescent="0.2">
      <c r="A7" s="5">
        <v>1</v>
      </c>
      <c r="B7" s="6"/>
      <c r="C7" s="7">
        <f>'[1]Объем в разрезе ТСО'!C8+'[1]Объем в разрезе ТСО'!C11+'[1]Объем в разрезе ТСО'!C17+'[1]Объем в разрезе ТСО'!C20+'[1]Объем в разрезе ТСО'!C27+'[1]Объем в разрезе ТСО'!C30+'[1]Объем в разрезе ТСО'!C40</f>
        <v>2460614</v>
      </c>
      <c r="D7" s="7">
        <f>'[1]Объем в разрезе ТСО'!D8+'[1]Объем в разрезе ТСО'!D11+'[1]Объем в разрезе ТСО'!D17+'[1]Объем в разрезе ТСО'!D20+'[1]Объем в разрезе ТСО'!D27+'[1]Объем в разрезе ТСО'!D30+'[1]Объем в разрезе ТСО'!D40</f>
        <v>45425</v>
      </c>
      <c r="E7" s="7">
        <f>'[1]Объем в разрезе ТСО'!E8+'[1]Объем в разрезе ТСО'!E11+'[1]Объем в разрезе ТСО'!E17+'[1]Объем в разрезе ТСО'!E20+'[1]Объем в разрезе ТСО'!E27+'[1]Объем в разрезе ТСО'!E30+'[1]Объем в разрезе ТСО'!E40+'[1]Объем в разрезе ТСО'!E43</f>
        <v>7936631</v>
      </c>
      <c r="F7" s="7">
        <f>'[1]Объем в разрезе ТСО'!F8+'[1]Объем в разрезе ТСО'!F11+'[1]Объем в разрезе ТСО'!F17+'[1]Объем в разрезе ТСО'!F20+'[1]Объем в разрезе ТСО'!F27+'[1]Объем в разрезе ТСО'!F30+'[1]Объем в разрезе ТСО'!F40</f>
        <v>7996531</v>
      </c>
      <c r="G7" s="7">
        <f>SUM(C7:F7)</f>
        <v>18439201</v>
      </c>
    </row>
    <row r="8" spans="1:7" s="4" customFormat="1" ht="11.25" x14ac:dyDescent="0.2">
      <c r="A8" s="8">
        <v>2</v>
      </c>
      <c r="B8" s="9" t="s">
        <v>8</v>
      </c>
      <c r="C8" s="10">
        <f>'[1]Объем в разрезе ТСО'!C12+'[1]Объем в разрезе ТСО'!C21+'[1]Объем в разрезе ТСО'!C31</f>
        <v>0</v>
      </c>
      <c r="D8" s="10">
        <f>'[1]Объем в разрезе ТСО'!D12+'[1]Объем в разрезе ТСО'!D21+'[1]Объем в разрезе ТСО'!D31</f>
        <v>0</v>
      </c>
      <c r="E8" s="10">
        <f>'[1]Объем в разрезе ТСО'!E12+'[1]Объем в разрезе ТСО'!E21+'[1]Объем в разрезе ТСО'!E31+'[1]Объем в разрезе ТСО'!E44</f>
        <v>1993872</v>
      </c>
      <c r="F8" s="10">
        <f>'[1]Объем в разрезе ТСО'!F12+'[1]Объем в разрезе ТСО'!F21+'[1]Объем в разрезе ТСО'!F31</f>
        <v>424706</v>
      </c>
      <c r="G8" s="10">
        <f t="shared" ref="G8:G15" si="0">SUM(C8:F8)</f>
        <v>2418578</v>
      </c>
    </row>
    <row r="9" spans="1:7" s="4" customFormat="1" ht="11.25" outlineLevel="1" x14ac:dyDescent="0.2">
      <c r="A9" s="9" t="s">
        <v>9</v>
      </c>
      <c r="B9" s="9" t="s">
        <v>10</v>
      </c>
      <c r="C9" s="10">
        <f>'[1]Объем в разрезе ТСО'!C13+'[1]Объем в разрезе ТСО'!C22+'[1]Объем в разрезе ТСО'!C32</f>
        <v>0</v>
      </c>
      <c r="D9" s="10">
        <f>'[1]Объем в разрезе ТСО'!D13+'[1]Объем в разрезе ТСО'!D22+'[1]Объем в разрезе ТСО'!D32</f>
        <v>0</v>
      </c>
      <c r="E9" s="10">
        <f>'[1]Объем в разрезе ТСО'!E13+'[1]Объем в разрезе ТСО'!E22+'[1]Объем в разрезе ТСО'!E32+'[1]Объем в разрезе ТСО'!E45</f>
        <v>1993872</v>
      </c>
      <c r="F9" s="10">
        <f>'[1]Объем в разрезе ТСО'!F13+'[1]Объем в разрезе ТСО'!F22+'[1]Объем в разрезе ТСО'!F32</f>
        <v>420431</v>
      </c>
      <c r="G9" s="10">
        <f t="shared" si="0"/>
        <v>2414303</v>
      </c>
    </row>
    <row r="10" spans="1:7" s="4" customFormat="1" ht="11.25" outlineLevel="2" x14ac:dyDescent="0.2">
      <c r="A10" s="6" t="s">
        <v>11</v>
      </c>
      <c r="B10" s="6" t="s">
        <v>12</v>
      </c>
      <c r="C10" s="7">
        <f>C9</f>
        <v>0</v>
      </c>
      <c r="D10" s="7">
        <f t="shared" ref="D10:F10" si="1">D9</f>
        <v>0</v>
      </c>
      <c r="E10" s="7">
        <f t="shared" si="1"/>
        <v>1993872</v>
      </c>
      <c r="F10" s="7">
        <f t="shared" si="1"/>
        <v>420431</v>
      </c>
      <c r="G10" s="7">
        <f t="shared" si="0"/>
        <v>2414303</v>
      </c>
    </row>
    <row r="11" spans="1:7" s="4" customFormat="1" ht="11.25" outlineLevel="1" x14ac:dyDescent="0.2">
      <c r="A11" s="6" t="s">
        <v>13</v>
      </c>
      <c r="B11" s="6" t="s">
        <v>14</v>
      </c>
      <c r="C11" s="7">
        <f>SUM(C12:C14)</f>
        <v>0</v>
      </c>
      <c r="D11" s="7">
        <f t="shared" ref="D11:F11" si="2">SUM(D12:D14)</f>
        <v>0</v>
      </c>
      <c r="E11" s="7">
        <f t="shared" si="2"/>
        <v>0</v>
      </c>
      <c r="F11" s="7">
        <f t="shared" si="2"/>
        <v>4275</v>
      </c>
      <c r="G11" s="7">
        <f t="shared" si="0"/>
        <v>4275</v>
      </c>
    </row>
    <row r="12" spans="1:7" s="4" customFormat="1" ht="11.25" outlineLevel="2" x14ac:dyDescent="0.2">
      <c r="A12" s="6" t="s">
        <v>15</v>
      </c>
      <c r="B12" s="11" t="s">
        <v>16</v>
      </c>
      <c r="C12" s="7">
        <f>'[1]Объем в разрезе ТСО'!C35</f>
        <v>0</v>
      </c>
      <c r="D12" s="7">
        <f>'[1]Объем в разрезе ТСО'!D35</f>
        <v>0</v>
      </c>
      <c r="E12" s="7">
        <f>'[1]Объем в разрезе ТСО'!E35</f>
        <v>0</v>
      </c>
      <c r="F12" s="7">
        <f>'[1]Объем в разрезе ТСО'!F35</f>
        <v>1394</v>
      </c>
      <c r="G12" s="7">
        <f t="shared" si="0"/>
        <v>1394</v>
      </c>
    </row>
    <row r="13" spans="1:7" s="4" customFormat="1" ht="11.25" outlineLevel="2" x14ac:dyDescent="0.2">
      <c r="A13" s="6" t="s">
        <v>17</v>
      </c>
      <c r="B13" s="11" t="s">
        <v>18</v>
      </c>
      <c r="C13" s="7">
        <f>'[1]Объем в разрезе ТСО'!C36</f>
        <v>0</v>
      </c>
      <c r="D13" s="7">
        <f>'[1]Объем в разрезе ТСО'!D36</f>
        <v>0</v>
      </c>
      <c r="E13" s="7">
        <f>'[1]Объем в разрезе ТСО'!E36</f>
        <v>0</v>
      </c>
      <c r="F13" s="7">
        <f>'[1]Объем в разрезе ТСО'!F36</f>
        <v>1985</v>
      </c>
      <c r="G13" s="7">
        <f t="shared" si="0"/>
        <v>1985</v>
      </c>
    </row>
    <row r="14" spans="1:7" s="4" customFormat="1" ht="11.25" outlineLevel="2" x14ac:dyDescent="0.2">
      <c r="A14" s="6" t="s">
        <v>19</v>
      </c>
      <c r="B14" s="11" t="s">
        <v>20</v>
      </c>
      <c r="C14" s="7">
        <f>'[1]Объем в разрезе ТСО'!C37</f>
        <v>0</v>
      </c>
      <c r="D14" s="7">
        <f>'[1]Объем в разрезе ТСО'!D37</f>
        <v>0</v>
      </c>
      <c r="E14" s="7">
        <f>'[1]Объем в разрезе ТСО'!E37</f>
        <v>0</v>
      </c>
      <c r="F14" s="7">
        <f>'[1]Объем в разрезе ТСО'!F37</f>
        <v>896</v>
      </c>
      <c r="G14" s="7">
        <f t="shared" si="0"/>
        <v>896</v>
      </c>
    </row>
    <row r="15" spans="1:7" s="4" customFormat="1" ht="11.25" x14ac:dyDescent="0.2">
      <c r="A15" s="12"/>
      <c r="B15" s="9" t="s">
        <v>21</v>
      </c>
      <c r="C15" s="10">
        <f>C7+C8</f>
        <v>2460614</v>
      </c>
      <c r="D15" s="10">
        <f t="shared" ref="D15:F15" si="3">D7+D8</f>
        <v>45425</v>
      </c>
      <c r="E15" s="10">
        <f t="shared" si="3"/>
        <v>9930503</v>
      </c>
      <c r="F15" s="10">
        <f t="shared" si="3"/>
        <v>8421237</v>
      </c>
      <c r="G15" s="10">
        <f t="shared" si="0"/>
        <v>20857779</v>
      </c>
    </row>
    <row r="16" spans="1:7" s="4" customFormat="1" ht="11.25" x14ac:dyDescent="0.2"/>
    <row r="17" s="4" customFormat="1" ht="11.25" x14ac:dyDescent="0.2"/>
  </sheetData>
  <mergeCells count="2">
    <mergeCell ref="A1:G1"/>
    <mergeCell ref="A3:G3"/>
  </mergeCells>
  <pageMargins left="0.75" right="1" top="0.75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Широков Антон Сергеевич</cp:lastModifiedBy>
  <dcterms:modified xsi:type="dcterms:W3CDTF">2021-05-27T10:38:03Z</dcterms:modified>
</cp:coreProperties>
</file>